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실행차이" sheetId="1" r:id="rId1"/>
    <sheet name="차이분석" sheetId="2" r:id="rId2"/>
    <sheet name="발주내역" sheetId="3" r:id="rId3"/>
    <sheet name="계약내역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J11" i="4"/>
  <c r="I11" i="4"/>
  <c r="O19" i="3"/>
  <c r="L17" i="3"/>
  <c r="M17" i="3"/>
  <c r="N17" i="3"/>
  <c r="O17" i="3"/>
  <c r="P17" i="3"/>
  <c r="Q17" i="3"/>
  <c r="R17" i="3"/>
  <c r="K17" i="3"/>
  <c r="E49" i="2"/>
  <c r="E47" i="2"/>
  <c r="E45" i="2"/>
  <c r="E5" i="2"/>
  <c r="F26" i="2"/>
  <c r="E26" i="2" l="1"/>
  <c r="F28" i="2" s="1"/>
  <c r="G16" i="1"/>
  <c r="G15" i="1"/>
  <c r="G11" i="1"/>
  <c r="G12" i="1"/>
  <c r="G13" i="1"/>
  <c r="G10" i="1"/>
  <c r="F22" i="1"/>
  <c r="E20" i="1"/>
  <c r="F20" i="1"/>
</calcChain>
</file>

<file path=xl/sharedStrings.xml><?xml version="1.0" encoding="utf-8"?>
<sst xmlns="http://schemas.openxmlformats.org/spreadsheetml/2006/main" count="302" uniqueCount="68">
  <si>
    <t>기성계약건</t>
  </si>
  <si>
    <t>(주)립스</t>
  </si>
  <si>
    <t>GRP배관 자재 납품</t>
  </si>
  <si>
    <t>V172T406</t>
  </si>
  <si>
    <t>(주)백두P＆C</t>
  </si>
  <si>
    <t>가설사무실 설치공사</t>
  </si>
  <si>
    <t>(주)신도이엔아이</t>
  </si>
  <si>
    <t>DEW 지압식 영구앵커 및 인장부 제작,납품</t>
  </si>
  <si>
    <t>삼성에스지 주식회사</t>
  </si>
  <si>
    <t>방수공사</t>
  </si>
  <si>
    <t>주식회사 휴랜</t>
  </si>
  <si>
    <t>스마트 안전관리 시스템 구축 용역</t>
  </si>
  <si>
    <t>지오스이엔지</t>
  </si>
  <si>
    <t>가시설 계측관리 용역</t>
  </si>
  <si>
    <t>하람엔지니어링(주)</t>
  </si>
  <si>
    <t>정기안전점검용역</t>
  </si>
  <si>
    <t>9R</t>
  </si>
  <si>
    <t>환경 공통 기자재</t>
  </si>
  <si>
    <t>AB23</t>
  </si>
  <si>
    <t>검 사 비</t>
  </si>
  <si>
    <t>AB27</t>
  </si>
  <si>
    <t>기 술 료</t>
  </si>
  <si>
    <t>AB28</t>
  </si>
  <si>
    <t>제 수 수 료</t>
  </si>
  <si>
    <t>AB29</t>
  </si>
  <si>
    <t>공 사 운 영 비</t>
  </si>
  <si>
    <t>구매절감</t>
  </si>
  <si>
    <t>AB33</t>
  </si>
  <si>
    <t>원가안분</t>
  </si>
  <si>
    <t>AB51</t>
  </si>
  <si>
    <t>토목공사</t>
  </si>
  <si>
    <t>예산절감</t>
  </si>
  <si>
    <t>22-실행예산</t>
    <phoneticPr fontId="2" type="noConversion"/>
  </si>
  <si>
    <t>1-실행예산</t>
    <phoneticPr fontId="2" type="noConversion"/>
  </si>
  <si>
    <t>기성계약건</t>
    <phoneticPr fontId="2" type="noConversion"/>
  </si>
  <si>
    <t>차이</t>
    <phoneticPr fontId="2" type="noConversion"/>
  </si>
  <si>
    <t>발주금액 합</t>
    <phoneticPr fontId="2" type="noConversion"/>
  </si>
  <si>
    <t>2025V003</t>
  </si>
  <si>
    <t>P2412017</t>
  </si>
  <si>
    <t>LT</t>
  </si>
  <si>
    <t>NULL</t>
  </si>
  <si>
    <t>2026V005</t>
  </si>
  <si>
    <t>P2601008</t>
  </si>
  <si>
    <t xml:space="preserve">  </t>
  </si>
  <si>
    <t>2025C007</t>
  </si>
  <si>
    <t>P2503016</t>
  </si>
  <si>
    <t>2025C012</t>
  </si>
  <si>
    <t>P2504007</t>
  </si>
  <si>
    <t>2025C013</t>
  </si>
  <si>
    <t>P2506012</t>
  </si>
  <si>
    <t>2025N036</t>
  </si>
  <si>
    <t>P2506034</t>
  </si>
  <si>
    <t>2026N009</t>
  </si>
  <si>
    <t>P2604013</t>
  </si>
  <si>
    <t>V25G036</t>
  </si>
  <si>
    <t>설계변경 추가 반영(길이증가)</t>
  </si>
  <si>
    <t>1/LOT</t>
  </si>
  <si>
    <t>V25I003</t>
  </si>
  <si>
    <t>V25S007</t>
  </si>
  <si>
    <t>V25S012</t>
  </si>
  <si>
    <t>V25S013</t>
  </si>
  <si>
    <t>V26G009</t>
  </si>
  <si>
    <t>V26I005</t>
  </si>
  <si>
    <t>계약서</t>
    <phoneticPr fontId="2" type="noConversion"/>
  </si>
  <si>
    <t>발주번호</t>
    <phoneticPr fontId="2" type="noConversion"/>
  </si>
  <si>
    <t>번호</t>
    <phoneticPr fontId="2" type="noConversion"/>
  </si>
  <si>
    <t>신발주번호</t>
    <phoneticPr fontId="2" type="noConversion"/>
  </si>
  <si>
    <t>2026N012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</si>
</sst>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41" fontId="0" fillId="0" borderId="0" xfId="1" applyFont="1" applyAlignment="1"/>
    <xf numFmtId="41" fontId="0" fillId="2" borderId="0" xfId="1" applyFont="1" applyFill="1" applyAlignment="1"/>
    <xf numFmtId="41" fontId="3" fillId="0" borderId="0" xfId="1" applyFont="1" applyAlignment="1"/>
    <xf numFmtId="41" fontId="0" fillId="0" borderId="0" xfId="1" applyFont="1" applyAlignment="1">
      <alignment horizontal="center"/>
    </xf>
    <xf numFmtId="41" fontId="4" fillId="0" borderId="0" xfId="1" applyFont="1" applyAlignment="1"/>
    <xf numFmtId="41" fontId="5" fillId="0" borderId="0" xfId="1" applyFont="1" applyAlignment="1"/>
    <xf numFmtId="41" fontId="5" fillId="2" borderId="0" xfId="1" applyFont="1" applyFill="1" applyAlignment="1"/>
    <xf numFmtId="41" fontId="3" fillId="2" borderId="0" xfId="1" applyFont="1" applyFill="1" applyAlignment="1"/>
    <xf numFmtId="47" fontId="0" fillId="0" borderId="0" xfId="0" applyNumberFormat="1"/>
    <xf numFmtId="0" fontId="0" fillId="2" borderId="0" xfId="0" applyFill="1"/>
    <xf numFmtId="47" fontId="0" fillId="2" borderId="0" xfId="0" applyNumberFormat="1" applyFill="1"/>
    <xf numFmtId="0" fontId="4" fillId="0" borderId="0" xfId="0" applyFont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E2" sqref="E2"/>
    </sheetView>
  </sheetViews>
  <sheetFormatPr defaultRowHeight="16.5" x14ac:dyDescent="0.3"/>
  <cols>
    <col min="2" max="2" width="16.5" bestFit="1" customWidth="1"/>
    <col min="3" max="3" width="20" bestFit="1" customWidth="1"/>
    <col min="4" max="4" width="40.25" bestFit="1" customWidth="1"/>
    <col min="5" max="5" width="18.625" style="1" customWidth="1"/>
    <col min="6" max="6" width="15.625" style="1" bestFit="1" customWidth="1"/>
    <col min="7" max="7" width="15.625" style="1" customWidth="1"/>
    <col min="8" max="8" width="9.125" style="1" bestFit="1" customWidth="1"/>
    <col min="9" max="9" width="11.875" style="1" bestFit="1" customWidth="1"/>
    <col min="10" max="10" width="10.875" style="1" bestFit="1" customWidth="1"/>
    <col min="11" max="11" width="11.875" style="1" bestFit="1" customWidth="1"/>
    <col min="12" max="13" width="14.625" style="1" bestFit="1" customWidth="1"/>
    <col min="14" max="14" width="13" style="1" bestFit="1" customWidth="1"/>
    <col min="15" max="16" width="14.625" style="1" bestFit="1" customWidth="1"/>
  </cols>
  <sheetData>
    <row r="1" spans="1:17" x14ac:dyDescent="0.3">
      <c r="E1" s="4" t="s">
        <v>33</v>
      </c>
      <c r="F1" s="4" t="s">
        <v>32</v>
      </c>
    </row>
    <row r="2" spans="1:17" x14ac:dyDescent="0.3">
      <c r="B2" t="s">
        <v>0</v>
      </c>
      <c r="C2" t="s">
        <v>1</v>
      </c>
      <c r="D2" t="s">
        <v>2</v>
      </c>
      <c r="F2" s="1">
        <v>85823400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85823400</v>
      </c>
      <c r="Q2" t="s">
        <v>3</v>
      </c>
    </row>
    <row r="3" spans="1:17" x14ac:dyDescent="0.3">
      <c r="B3" t="s">
        <v>0</v>
      </c>
      <c r="C3" t="s">
        <v>4</v>
      </c>
      <c r="D3" t="s">
        <v>5</v>
      </c>
      <c r="F3" s="1">
        <v>133300000</v>
      </c>
      <c r="H3" s="1">
        <v>0</v>
      </c>
      <c r="I3" s="1">
        <v>0</v>
      </c>
      <c r="J3" s="1">
        <v>0</v>
      </c>
      <c r="K3" s="1">
        <v>0</v>
      </c>
      <c r="L3" s="1">
        <v>113600000</v>
      </c>
      <c r="M3" s="1">
        <v>113600000</v>
      </c>
      <c r="N3" s="1">
        <v>0</v>
      </c>
      <c r="O3" s="1">
        <v>0</v>
      </c>
      <c r="P3" s="1">
        <v>19700000</v>
      </c>
      <c r="Q3" t="s">
        <v>3</v>
      </c>
    </row>
    <row r="4" spans="1:17" x14ac:dyDescent="0.3">
      <c r="B4" t="s">
        <v>0</v>
      </c>
      <c r="C4" t="s">
        <v>6</v>
      </c>
      <c r="D4" t="s">
        <v>7</v>
      </c>
      <c r="F4" s="1">
        <v>107900000</v>
      </c>
      <c r="H4" s="1">
        <v>0</v>
      </c>
      <c r="I4" s="1">
        <v>0</v>
      </c>
      <c r="J4" s="1">
        <v>0</v>
      </c>
      <c r="K4" s="1">
        <v>0</v>
      </c>
      <c r="L4" s="1">
        <v>84861000</v>
      </c>
      <c r="M4" s="1">
        <v>84861000</v>
      </c>
      <c r="N4" s="1">
        <v>0</v>
      </c>
      <c r="O4" s="1">
        <v>0</v>
      </c>
      <c r="P4" s="1">
        <v>23039000</v>
      </c>
      <c r="Q4" t="s">
        <v>3</v>
      </c>
    </row>
    <row r="5" spans="1:17" x14ac:dyDescent="0.3">
      <c r="B5" t="s">
        <v>0</v>
      </c>
      <c r="C5" t="s">
        <v>8</v>
      </c>
      <c r="D5" t="s">
        <v>9</v>
      </c>
      <c r="F5" s="1">
        <v>255000000</v>
      </c>
      <c r="H5" s="1">
        <v>0</v>
      </c>
      <c r="I5" s="1">
        <v>30000000</v>
      </c>
      <c r="J5" s="1">
        <v>1600000</v>
      </c>
      <c r="K5" s="1">
        <v>28400000</v>
      </c>
      <c r="L5" s="1">
        <v>13480000</v>
      </c>
      <c r="M5" s="1">
        <v>41880000</v>
      </c>
      <c r="N5" s="1">
        <v>7200000</v>
      </c>
      <c r="O5" s="1">
        <v>0</v>
      </c>
      <c r="P5" s="1">
        <v>220320000</v>
      </c>
      <c r="Q5" t="s">
        <v>3</v>
      </c>
    </row>
    <row r="6" spans="1:17" x14ac:dyDescent="0.3">
      <c r="B6" t="s">
        <v>0</v>
      </c>
      <c r="C6" t="s">
        <v>10</v>
      </c>
      <c r="D6" t="s">
        <v>11</v>
      </c>
      <c r="F6" s="1">
        <v>40850800</v>
      </c>
      <c r="H6" s="1">
        <v>0</v>
      </c>
      <c r="I6" s="1">
        <v>0</v>
      </c>
      <c r="J6" s="1">
        <v>0</v>
      </c>
      <c r="K6" s="1">
        <v>0</v>
      </c>
      <c r="L6" s="1">
        <v>34334800</v>
      </c>
      <c r="M6" s="1">
        <v>34334800</v>
      </c>
      <c r="N6" s="1">
        <v>0</v>
      </c>
      <c r="O6" s="1">
        <v>0</v>
      </c>
      <c r="P6" s="1">
        <v>6516000</v>
      </c>
      <c r="Q6" t="s">
        <v>3</v>
      </c>
    </row>
    <row r="7" spans="1:17" x14ac:dyDescent="0.3">
      <c r="B7" t="s">
        <v>0</v>
      </c>
      <c r="C7" t="s">
        <v>12</v>
      </c>
      <c r="D7" t="s">
        <v>13</v>
      </c>
      <c r="F7" s="1">
        <v>224140000</v>
      </c>
      <c r="H7" s="1">
        <v>0</v>
      </c>
      <c r="I7" s="1">
        <v>0</v>
      </c>
      <c r="J7" s="1">
        <v>0</v>
      </c>
      <c r="K7" s="1">
        <v>0</v>
      </c>
      <c r="L7" s="1">
        <v>162352500</v>
      </c>
      <c r="M7" s="1">
        <v>162352500</v>
      </c>
      <c r="N7" s="1">
        <v>15200000</v>
      </c>
      <c r="O7" s="1">
        <v>0</v>
      </c>
      <c r="P7" s="1">
        <v>76987500</v>
      </c>
      <c r="Q7" t="s">
        <v>3</v>
      </c>
    </row>
    <row r="8" spans="1:17" x14ac:dyDescent="0.3">
      <c r="B8" t="s">
        <v>0</v>
      </c>
      <c r="C8" t="s">
        <v>14</v>
      </c>
      <c r="D8" t="s">
        <v>15</v>
      </c>
      <c r="F8" s="1">
        <v>13636364</v>
      </c>
      <c r="H8" s="1">
        <v>0</v>
      </c>
      <c r="I8" s="1">
        <v>0</v>
      </c>
      <c r="J8" s="1">
        <v>0</v>
      </c>
      <c r="K8" s="1">
        <v>0</v>
      </c>
      <c r="L8" s="1">
        <v>4400000</v>
      </c>
      <c r="M8" s="1">
        <v>4400000</v>
      </c>
      <c r="N8" s="1">
        <v>0</v>
      </c>
      <c r="O8" s="1">
        <v>0</v>
      </c>
      <c r="P8" s="1">
        <v>9236364</v>
      </c>
      <c r="Q8" t="s">
        <v>3</v>
      </c>
    </row>
    <row r="9" spans="1:17" x14ac:dyDescent="0.3">
      <c r="A9" t="s">
        <v>16</v>
      </c>
      <c r="B9" t="s">
        <v>17</v>
      </c>
      <c r="F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-7236</v>
      </c>
      <c r="P9" s="1">
        <v>0</v>
      </c>
      <c r="Q9" t="s">
        <v>3</v>
      </c>
    </row>
    <row r="10" spans="1:17" x14ac:dyDescent="0.3">
      <c r="A10" t="s">
        <v>18</v>
      </c>
      <c r="B10" t="s">
        <v>19</v>
      </c>
      <c r="E10" s="1">
        <v>10000000</v>
      </c>
      <c r="F10" s="2">
        <v>10000000</v>
      </c>
      <c r="G10" s="2">
        <f>+E10-F10</f>
        <v>0</v>
      </c>
      <c r="H10" s="1">
        <v>0</v>
      </c>
      <c r="I10" s="1">
        <v>0</v>
      </c>
      <c r="J10" s="1">
        <v>0</v>
      </c>
      <c r="K10" s="1">
        <v>0</v>
      </c>
      <c r="L10" s="1">
        <v>6000000</v>
      </c>
      <c r="M10" s="1">
        <v>6000000</v>
      </c>
      <c r="N10" s="1">
        <v>0</v>
      </c>
      <c r="O10" s="1">
        <v>30160000</v>
      </c>
      <c r="P10" s="1">
        <v>4000000</v>
      </c>
      <c r="Q10" t="s">
        <v>3</v>
      </c>
    </row>
    <row r="11" spans="1:17" x14ac:dyDescent="0.3">
      <c r="A11" t="s">
        <v>20</v>
      </c>
      <c r="B11" t="s">
        <v>21</v>
      </c>
      <c r="E11" s="1">
        <v>38000000</v>
      </c>
      <c r="F11" s="2">
        <v>38000000</v>
      </c>
      <c r="G11" s="2">
        <f t="shared" ref="G11:G16" si="0">+E11-F11</f>
        <v>0</v>
      </c>
      <c r="H11" s="1">
        <v>0</v>
      </c>
      <c r="I11" s="1">
        <v>0</v>
      </c>
      <c r="J11" s="1">
        <v>0</v>
      </c>
      <c r="K11" s="1">
        <v>0</v>
      </c>
      <c r="L11" s="1">
        <v>17500000</v>
      </c>
      <c r="M11" s="1">
        <v>17500000</v>
      </c>
      <c r="N11" s="1">
        <v>0</v>
      </c>
      <c r="O11" s="1">
        <v>4500000</v>
      </c>
      <c r="P11" s="1">
        <v>20500000</v>
      </c>
      <c r="Q11" t="s">
        <v>3</v>
      </c>
    </row>
    <row r="12" spans="1:17" x14ac:dyDescent="0.3">
      <c r="A12" t="s">
        <v>22</v>
      </c>
      <c r="B12" t="s">
        <v>23</v>
      </c>
      <c r="E12" s="1">
        <v>1244918199</v>
      </c>
      <c r="F12" s="1">
        <v>1229092065</v>
      </c>
      <c r="G12" s="2">
        <f t="shared" si="0"/>
        <v>15826134</v>
      </c>
      <c r="H12" s="1">
        <v>0</v>
      </c>
      <c r="I12" s="1">
        <v>0</v>
      </c>
      <c r="J12" s="1">
        <v>0</v>
      </c>
      <c r="K12" s="1">
        <v>0</v>
      </c>
      <c r="L12" s="1">
        <v>291404656</v>
      </c>
      <c r="M12" s="1">
        <v>291404656</v>
      </c>
      <c r="N12" s="1">
        <v>0</v>
      </c>
      <c r="O12" s="1">
        <v>291404656</v>
      </c>
      <c r="P12" s="1">
        <v>937687409</v>
      </c>
      <c r="Q12" t="s">
        <v>3</v>
      </c>
    </row>
    <row r="13" spans="1:17" x14ac:dyDescent="0.3">
      <c r="A13" t="s">
        <v>24</v>
      </c>
      <c r="B13" t="s">
        <v>25</v>
      </c>
      <c r="E13" s="1">
        <v>4220311804</v>
      </c>
      <c r="F13" s="1">
        <v>3789579640</v>
      </c>
      <c r="G13" s="2">
        <f t="shared" si="0"/>
        <v>430732164</v>
      </c>
      <c r="H13" s="1">
        <v>0</v>
      </c>
      <c r="I13" s="1">
        <v>0</v>
      </c>
      <c r="J13" s="1">
        <v>0</v>
      </c>
      <c r="K13" s="1">
        <v>0</v>
      </c>
      <c r="L13" s="1">
        <v>1784017421</v>
      </c>
      <c r="M13" s="1">
        <v>1784017421</v>
      </c>
      <c r="N13" s="1">
        <v>924140247</v>
      </c>
      <c r="O13" s="1">
        <v>2121580841</v>
      </c>
      <c r="P13" s="1">
        <v>2929702466</v>
      </c>
      <c r="Q13" t="s">
        <v>3</v>
      </c>
    </row>
    <row r="14" spans="1:17" x14ac:dyDescent="0.3">
      <c r="A14" t="s">
        <v>24</v>
      </c>
      <c r="B14" t="s">
        <v>25</v>
      </c>
      <c r="C14" t="s">
        <v>26</v>
      </c>
      <c r="F14" s="1">
        <v>21547324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t="s">
        <v>3</v>
      </c>
    </row>
    <row r="15" spans="1:17" x14ac:dyDescent="0.3">
      <c r="A15" t="s">
        <v>27</v>
      </c>
      <c r="B15" t="s">
        <v>28</v>
      </c>
      <c r="E15" s="1">
        <v>-6971600000</v>
      </c>
      <c r="F15" s="2">
        <v>-6971600000</v>
      </c>
      <c r="G15" s="2">
        <f t="shared" si="0"/>
        <v>0</v>
      </c>
      <c r="H15" s="1">
        <v>0</v>
      </c>
      <c r="I15" s="1">
        <v>0</v>
      </c>
      <c r="J15" s="1">
        <v>0</v>
      </c>
      <c r="K15" s="1">
        <v>0</v>
      </c>
      <c r="L15" s="1">
        <v>-3450406162</v>
      </c>
      <c r="M15" s="1">
        <v>-3450406162</v>
      </c>
      <c r="N15" s="1">
        <v>0</v>
      </c>
      <c r="O15" s="1">
        <v>-3450406162</v>
      </c>
      <c r="P15" s="1">
        <v>-3521193838</v>
      </c>
      <c r="Q15" t="s">
        <v>3</v>
      </c>
    </row>
    <row r="16" spans="1:17" x14ac:dyDescent="0.3">
      <c r="A16" t="s">
        <v>29</v>
      </c>
      <c r="B16" t="s">
        <v>30</v>
      </c>
      <c r="E16" s="1">
        <v>12177679832</v>
      </c>
      <c r="F16" s="1">
        <v>11616298648</v>
      </c>
      <c r="G16" s="2">
        <f t="shared" si="0"/>
        <v>561381184</v>
      </c>
      <c r="H16" s="1">
        <v>0</v>
      </c>
      <c r="I16" s="1">
        <v>0</v>
      </c>
      <c r="J16" s="1">
        <v>0</v>
      </c>
      <c r="K16" s="1">
        <v>0</v>
      </c>
      <c r="L16" s="1">
        <v>5642344066</v>
      </c>
      <c r="M16" s="1">
        <v>5642344066</v>
      </c>
      <c r="N16" s="1">
        <v>0</v>
      </c>
      <c r="O16" s="1">
        <v>5706101566</v>
      </c>
      <c r="P16" s="1">
        <v>5973954582</v>
      </c>
      <c r="Q16" t="s">
        <v>3</v>
      </c>
    </row>
    <row r="17" spans="1:17" x14ac:dyDescent="0.3">
      <c r="A17" t="s">
        <v>29</v>
      </c>
      <c r="B17" t="s">
        <v>30</v>
      </c>
      <c r="C17" t="s">
        <v>26</v>
      </c>
      <c r="F17" s="1">
        <v>33155436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t="s">
        <v>3</v>
      </c>
    </row>
    <row r="18" spans="1:17" x14ac:dyDescent="0.3">
      <c r="A18" t="s">
        <v>29</v>
      </c>
      <c r="B18" t="s">
        <v>30</v>
      </c>
      <c r="C18" t="s">
        <v>31</v>
      </c>
      <c r="F18" s="1">
        <v>101351158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t="s">
        <v>3</v>
      </c>
    </row>
    <row r="20" spans="1:17" x14ac:dyDescent="0.3">
      <c r="E20" s="1">
        <f>SUM(E2:E19)</f>
        <v>10719309835</v>
      </c>
      <c r="F20" s="1">
        <f>SUM(F2:F19)</f>
        <v>10728074835</v>
      </c>
    </row>
    <row r="22" spans="1:17" x14ac:dyDescent="0.3">
      <c r="F22" s="3">
        <f>+E20-F20</f>
        <v>-8765000</v>
      </c>
      <c r="G22" s="3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topLeftCell="A22" workbookViewId="0">
      <selection activeCell="E49" sqref="E49"/>
    </sheetView>
  </sheetViews>
  <sheetFormatPr defaultRowHeight="16.5" x14ac:dyDescent="0.3"/>
  <cols>
    <col min="2" max="2" width="13.75" bestFit="1" customWidth="1"/>
    <col min="3" max="3" width="20" bestFit="1" customWidth="1"/>
    <col min="4" max="4" width="40.25" bestFit="1" customWidth="1"/>
    <col min="5" max="6" width="17.875" style="1" bestFit="1" customWidth="1"/>
    <col min="7" max="7" width="11.875" style="1" bestFit="1" customWidth="1"/>
    <col min="8" max="8" width="10.875" style="1" bestFit="1" customWidth="1"/>
    <col min="9" max="9" width="11.875" style="1" bestFit="1" customWidth="1"/>
    <col min="10" max="11" width="13" style="1" bestFit="1" customWidth="1"/>
    <col min="12" max="12" width="11.875" style="1" bestFit="1" customWidth="1"/>
    <col min="13" max="13" width="9.125" style="1" bestFit="1" customWidth="1"/>
    <col min="14" max="14" width="15.625" style="1" bestFit="1" customWidth="1"/>
  </cols>
  <sheetData>
    <row r="3" spans="1:14" x14ac:dyDescent="0.3">
      <c r="A3" t="s">
        <v>18</v>
      </c>
      <c r="B3" t="s">
        <v>19</v>
      </c>
      <c r="E3" s="1">
        <v>10000000</v>
      </c>
      <c r="F3" s="1">
        <v>10000000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10000000</v>
      </c>
    </row>
    <row r="4" spans="1:14" x14ac:dyDescent="0.3">
      <c r="A4" t="s">
        <v>20</v>
      </c>
      <c r="B4" t="s">
        <v>21</v>
      </c>
      <c r="E4" s="1">
        <v>38000000</v>
      </c>
      <c r="F4" s="1">
        <v>38000000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38000000</v>
      </c>
    </row>
    <row r="5" spans="1:14" x14ac:dyDescent="0.3">
      <c r="A5" t="s">
        <v>22</v>
      </c>
      <c r="B5" t="s">
        <v>23</v>
      </c>
      <c r="E5" s="2">
        <f>+-15826134</f>
        <v>-15826134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-15826134</v>
      </c>
    </row>
    <row r="6" spans="1:14" x14ac:dyDescent="0.3">
      <c r="A6" t="s">
        <v>22</v>
      </c>
      <c r="B6" t="s">
        <v>23</v>
      </c>
      <c r="E6" s="1">
        <v>1244918199</v>
      </c>
      <c r="F6" s="1">
        <v>1244918199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1244918199</v>
      </c>
    </row>
    <row r="7" spans="1:14" x14ac:dyDescent="0.3">
      <c r="A7" t="s">
        <v>24</v>
      </c>
      <c r="B7" t="s">
        <v>25</v>
      </c>
      <c r="E7" s="2">
        <v>-21547324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-21547324</v>
      </c>
    </row>
    <row r="8" spans="1:14" x14ac:dyDescent="0.3">
      <c r="A8" t="s">
        <v>24</v>
      </c>
      <c r="B8" t="s">
        <v>25</v>
      </c>
      <c r="C8" t="s">
        <v>26</v>
      </c>
      <c r="E8" s="2">
        <v>21547324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3">
      <c r="A9" t="s">
        <v>24</v>
      </c>
      <c r="B9" t="s">
        <v>25</v>
      </c>
      <c r="E9" s="2">
        <v>-409184840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-409184840</v>
      </c>
    </row>
    <row r="10" spans="1:14" x14ac:dyDescent="0.3">
      <c r="A10" t="s">
        <v>24</v>
      </c>
      <c r="B10" t="s">
        <v>25</v>
      </c>
      <c r="E10" s="1">
        <v>4220311804</v>
      </c>
      <c r="F10" s="1">
        <v>4220311804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4220311804</v>
      </c>
    </row>
    <row r="11" spans="1:14" x14ac:dyDescent="0.3">
      <c r="A11" t="s">
        <v>27</v>
      </c>
      <c r="B11" t="s">
        <v>28</v>
      </c>
      <c r="E11" s="1">
        <v>-6971600000</v>
      </c>
      <c r="F11" s="1">
        <v>-6971600000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-6971600000</v>
      </c>
    </row>
    <row r="12" spans="1:14" x14ac:dyDescent="0.3">
      <c r="A12" t="s">
        <v>29</v>
      </c>
      <c r="B12" t="s">
        <v>30</v>
      </c>
      <c r="E12" s="2">
        <v>-33155436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-33155436</v>
      </c>
    </row>
    <row r="13" spans="1:14" x14ac:dyDescent="0.3">
      <c r="A13" t="s">
        <v>29</v>
      </c>
      <c r="B13" t="s">
        <v>30</v>
      </c>
      <c r="C13" t="s">
        <v>26</v>
      </c>
      <c r="E13" s="2">
        <v>33155436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3">
      <c r="A14" t="s">
        <v>29</v>
      </c>
      <c r="B14" t="s">
        <v>30</v>
      </c>
      <c r="E14" s="2">
        <v>-101351158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-101351158</v>
      </c>
    </row>
    <row r="15" spans="1:14" x14ac:dyDescent="0.3">
      <c r="A15" t="s">
        <v>29</v>
      </c>
      <c r="B15" t="s">
        <v>30</v>
      </c>
      <c r="C15" t="s">
        <v>31</v>
      </c>
      <c r="E15" s="2">
        <v>101351158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14" x14ac:dyDescent="0.3">
      <c r="A16" t="s">
        <v>29</v>
      </c>
      <c r="B16" t="s">
        <v>30</v>
      </c>
      <c r="E16" s="2">
        <v>-426874590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-426874590</v>
      </c>
    </row>
    <row r="17" spans="1:14" x14ac:dyDescent="0.3">
      <c r="A17" t="s">
        <v>29</v>
      </c>
      <c r="B17" t="s">
        <v>30</v>
      </c>
      <c r="E17" s="1">
        <v>12177679832</v>
      </c>
      <c r="F17" s="1">
        <v>12177679832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12177679832</v>
      </c>
    </row>
    <row r="18" spans="1:14" x14ac:dyDescent="0.3">
      <c r="B18" t="s">
        <v>0</v>
      </c>
      <c r="C18" t="s">
        <v>6</v>
      </c>
      <c r="D18" t="s">
        <v>7</v>
      </c>
      <c r="E18" s="1">
        <v>107900000</v>
      </c>
      <c r="F18" s="1">
        <v>0</v>
      </c>
      <c r="G18" s="1">
        <v>0</v>
      </c>
      <c r="H18" s="1">
        <v>0</v>
      </c>
      <c r="I18" s="1">
        <v>0</v>
      </c>
      <c r="J18" s="1">
        <v>84861000</v>
      </c>
      <c r="K18" s="1">
        <v>84861000</v>
      </c>
      <c r="L18" s="1">
        <v>0</v>
      </c>
      <c r="M18" s="1">
        <v>0</v>
      </c>
      <c r="N18" s="1">
        <v>23039000</v>
      </c>
    </row>
    <row r="19" spans="1:14" x14ac:dyDescent="0.3">
      <c r="B19" t="s">
        <v>0</v>
      </c>
      <c r="C19" t="s">
        <v>4</v>
      </c>
      <c r="D19" t="s">
        <v>5</v>
      </c>
      <c r="E19" s="1">
        <v>133300000</v>
      </c>
      <c r="F19" s="1">
        <v>0</v>
      </c>
      <c r="G19" s="1">
        <v>0</v>
      </c>
      <c r="H19" s="1">
        <v>0</v>
      </c>
      <c r="I19" s="1">
        <v>0</v>
      </c>
      <c r="J19" s="1">
        <v>113600000</v>
      </c>
      <c r="K19" s="1">
        <v>113600000</v>
      </c>
      <c r="L19" s="1">
        <v>0</v>
      </c>
      <c r="M19" s="1">
        <v>0</v>
      </c>
      <c r="N19" s="1">
        <v>19700000</v>
      </c>
    </row>
    <row r="20" spans="1:14" x14ac:dyDescent="0.3">
      <c r="B20" t="s">
        <v>0</v>
      </c>
      <c r="C20" t="s">
        <v>14</v>
      </c>
      <c r="D20" t="s">
        <v>15</v>
      </c>
      <c r="E20" s="1">
        <v>13636364</v>
      </c>
      <c r="F20" s="1">
        <v>0</v>
      </c>
      <c r="G20" s="1">
        <v>0</v>
      </c>
      <c r="H20" s="1">
        <v>0</v>
      </c>
      <c r="I20" s="1">
        <v>0</v>
      </c>
      <c r="J20" s="1">
        <v>4400000</v>
      </c>
      <c r="K20" s="1">
        <v>4400000</v>
      </c>
      <c r="L20" s="1">
        <v>0</v>
      </c>
      <c r="M20" s="1">
        <v>0</v>
      </c>
      <c r="N20" s="1">
        <v>9236364</v>
      </c>
    </row>
    <row r="21" spans="1:14" x14ac:dyDescent="0.3">
      <c r="B21" t="s">
        <v>0</v>
      </c>
      <c r="C21" t="s">
        <v>12</v>
      </c>
      <c r="D21" t="s">
        <v>13</v>
      </c>
      <c r="E21" s="1">
        <v>224140000</v>
      </c>
      <c r="F21" s="1">
        <v>0</v>
      </c>
      <c r="G21" s="1">
        <v>0</v>
      </c>
      <c r="H21" s="1">
        <v>0</v>
      </c>
      <c r="I21" s="1">
        <v>0</v>
      </c>
      <c r="J21" s="1">
        <v>162352500</v>
      </c>
      <c r="K21" s="1">
        <v>162352500</v>
      </c>
      <c r="L21" s="1">
        <v>15200000</v>
      </c>
      <c r="M21" s="1">
        <v>0</v>
      </c>
      <c r="N21" s="1">
        <v>76987500</v>
      </c>
    </row>
    <row r="22" spans="1:14" x14ac:dyDescent="0.3">
      <c r="B22" t="s">
        <v>0</v>
      </c>
      <c r="C22" t="s">
        <v>10</v>
      </c>
      <c r="D22" t="s">
        <v>11</v>
      </c>
      <c r="E22" s="1">
        <v>40850800</v>
      </c>
      <c r="F22" s="1">
        <v>0</v>
      </c>
      <c r="G22" s="1">
        <v>0</v>
      </c>
      <c r="H22" s="1">
        <v>0</v>
      </c>
      <c r="I22" s="1">
        <v>0</v>
      </c>
      <c r="J22" s="1">
        <v>34334800</v>
      </c>
      <c r="K22" s="1">
        <v>34334800</v>
      </c>
      <c r="L22" s="1">
        <v>0</v>
      </c>
      <c r="M22" s="1">
        <v>0</v>
      </c>
      <c r="N22" s="1">
        <v>6516000</v>
      </c>
    </row>
    <row r="23" spans="1:14" x14ac:dyDescent="0.3">
      <c r="B23" t="s">
        <v>0</v>
      </c>
      <c r="C23" t="s">
        <v>1</v>
      </c>
      <c r="D23" t="s">
        <v>2</v>
      </c>
      <c r="E23" s="1">
        <v>85823400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85823400</v>
      </c>
    </row>
    <row r="24" spans="1:14" x14ac:dyDescent="0.3">
      <c r="B24" t="s">
        <v>0</v>
      </c>
      <c r="C24" t="s">
        <v>8</v>
      </c>
      <c r="D24" t="s">
        <v>9</v>
      </c>
      <c r="E24" s="1">
        <v>255000000</v>
      </c>
      <c r="F24" s="1">
        <v>0</v>
      </c>
      <c r="G24" s="1">
        <v>30000000</v>
      </c>
      <c r="H24" s="1">
        <v>1600000</v>
      </c>
      <c r="I24" s="1">
        <v>28400000</v>
      </c>
      <c r="J24" s="1">
        <v>13480000</v>
      </c>
      <c r="K24" s="1">
        <v>41880000</v>
      </c>
      <c r="L24" s="1">
        <v>7200000</v>
      </c>
      <c r="M24" s="1">
        <v>0</v>
      </c>
      <c r="N24" s="1">
        <v>220320000</v>
      </c>
    </row>
    <row r="26" spans="1:14" x14ac:dyDescent="0.3">
      <c r="E26" s="5">
        <f>SUM(E3:E25)</f>
        <v>10728074835</v>
      </c>
      <c r="F26" s="6">
        <f>SUM(F3:F25)</f>
        <v>10719309835</v>
      </c>
    </row>
    <row r="28" spans="1:14" x14ac:dyDescent="0.3">
      <c r="F28" s="7">
        <f>+E26-F26</f>
        <v>8765000</v>
      </c>
    </row>
    <row r="31" spans="1:14" x14ac:dyDescent="0.3">
      <c r="A31" t="s">
        <v>22</v>
      </c>
      <c r="B31" t="s">
        <v>23</v>
      </c>
      <c r="E31" s="1">
        <v>-2565000</v>
      </c>
    </row>
    <row r="32" spans="1:14" x14ac:dyDescent="0.3">
      <c r="A32" t="s">
        <v>22</v>
      </c>
      <c r="B32" t="s">
        <v>23</v>
      </c>
      <c r="E32" s="1">
        <v>-2282324</v>
      </c>
    </row>
    <row r="33" spans="1:5" x14ac:dyDescent="0.3">
      <c r="A33" t="s">
        <v>22</v>
      </c>
      <c r="B33" t="s">
        <v>23</v>
      </c>
      <c r="E33" s="1">
        <v>-5010090</v>
      </c>
    </row>
    <row r="34" spans="1:5" x14ac:dyDescent="0.3">
      <c r="A34" t="s">
        <v>22</v>
      </c>
      <c r="B34" t="s">
        <v>23</v>
      </c>
      <c r="E34" s="1">
        <v>-5630613</v>
      </c>
    </row>
    <row r="35" spans="1:5" x14ac:dyDescent="0.3">
      <c r="A35" t="s">
        <v>22</v>
      </c>
      <c r="B35" t="s">
        <v>23</v>
      </c>
      <c r="E35" s="1">
        <v>-338107</v>
      </c>
    </row>
    <row r="36" spans="1:5" x14ac:dyDescent="0.3">
      <c r="A36" t="s">
        <v>24</v>
      </c>
      <c r="B36" t="s">
        <v>25</v>
      </c>
      <c r="E36" s="1">
        <v>-128452676</v>
      </c>
    </row>
    <row r="37" spans="1:5" x14ac:dyDescent="0.3">
      <c r="A37" t="s">
        <v>24</v>
      </c>
      <c r="B37" t="s">
        <v>25</v>
      </c>
      <c r="E37" s="1">
        <v>-1757000</v>
      </c>
    </row>
    <row r="38" spans="1:5" x14ac:dyDescent="0.3">
      <c r="A38" t="s">
        <v>24</v>
      </c>
      <c r="B38" t="s">
        <v>25</v>
      </c>
      <c r="E38" s="1">
        <v>-348000</v>
      </c>
    </row>
    <row r="39" spans="1:5" x14ac:dyDescent="0.3">
      <c r="A39" t="s">
        <v>24</v>
      </c>
      <c r="B39" t="s">
        <v>25</v>
      </c>
      <c r="E39" s="1">
        <v>-13636364</v>
      </c>
    </row>
    <row r="40" spans="1:5" x14ac:dyDescent="0.3">
      <c r="A40" t="s">
        <v>24</v>
      </c>
      <c r="B40" t="s">
        <v>25</v>
      </c>
      <c r="E40" s="1">
        <v>-224140000</v>
      </c>
    </row>
    <row r="41" spans="1:5" x14ac:dyDescent="0.3">
      <c r="A41" t="s">
        <v>24</v>
      </c>
      <c r="B41" t="s">
        <v>25</v>
      </c>
      <c r="E41" s="1">
        <v>-40850800</v>
      </c>
    </row>
    <row r="42" spans="1:5" x14ac:dyDescent="0.3">
      <c r="A42" t="s">
        <v>29</v>
      </c>
      <c r="B42" t="s">
        <v>30</v>
      </c>
      <c r="E42" s="1">
        <v>-99135000</v>
      </c>
    </row>
    <row r="43" spans="1:5" x14ac:dyDescent="0.3">
      <c r="A43" t="s">
        <v>29</v>
      </c>
      <c r="B43" t="s">
        <v>30</v>
      </c>
      <c r="E43" s="1">
        <v>-85823400</v>
      </c>
    </row>
    <row r="44" spans="1:5" x14ac:dyDescent="0.3">
      <c r="A44" t="s">
        <v>29</v>
      </c>
      <c r="B44" t="s">
        <v>30</v>
      </c>
      <c r="E44" s="1">
        <v>-241916190</v>
      </c>
    </row>
    <row r="45" spans="1:5" x14ac:dyDescent="0.3">
      <c r="D45" t="s">
        <v>36</v>
      </c>
      <c r="E45" s="7">
        <f>SUM(E31:E44)</f>
        <v>-851885564</v>
      </c>
    </row>
    <row r="47" spans="1:5" x14ac:dyDescent="0.3">
      <c r="D47" t="s">
        <v>34</v>
      </c>
      <c r="E47" s="5">
        <f>SUM(E18:E24)</f>
        <v>860650564</v>
      </c>
    </row>
    <row r="49" spans="4:5" x14ac:dyDescent="0.3">
      <c r="D49" t="s">
        <v>35</v>
      </c>
      <c r="E49" s="5">
        <f>+E47+E45</f>
        <v>8765000</v>
      </c>
    </row>
  </sheetData>
  <sortState ref="A3:N17">
    <sortCondition ref="A3:A17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workbookViewId="0">
      <selection activeCell="O19" sqref="O19"/>
    </sheetView>
  </sheetViews>
  <sheetFormatPr defaultRowHeight="16.5" x14ac:dyDescent="0.3"/>
  <cols>
    <col min="11" max="15" width="13" style="1" bestFit="1" customWidth="1"/>
    <col min="16" max="17" width="9" style="1"/>
    <col min="18" max="18" width="13" style="1" bestFit="1" customWidth="1"/>
  </cols>
  <sheetData>
    <row r="2" spans="1:18" x14ac:dyDescent="0.3">
      <c r="A2" t="s">
        <v>22</v>
      </c>
      <c r="B2" t="s">
        <v>23</v>
      </c>
      <c r="E2" t="s">
        <v>37</v>
      </c>
      <c r="F2" t="s">
        <v>38</v>
      </c>
      <c r="G2">
        <v>2</v>
      </c>
      <c r="H2" t="s">
        <v>39</v>
      </c>
      <c r="I2">
        <v>1</v>
      </c>
      <c r="J2">
        <v>0</v>
      </c>
      <c r="K2" s="1">
        <v>2565000</v>
      </c>
      <c r="L2" s="1">
        <v>2565000</v>
      </c>
      <c r="M2" s="1">
        <v>2565000</v>
      </c>
      <c r="N2" s="1">
        <v>2565000</v>
      </c>
      <c r="O2" s="1">
        <v>2565000</v>
      </c>
      <c r="P2" s="1" t="s">
        <v>40</v>
      </c>
      <c r="Q2" s="1" t="s">
        <v>40</v>
      </c>
      <c r="R2" s="1">
        <v>2565000</v>
      </c>
    </row>
    <row r="3" spans="1:18" x14ac:dyDescent="0.3">
      <c r="A3" t="s">
        <v>22</v>
      </c>
      <c r="B3" t="s">
        <v>23</v>
      </c>
      <c r="E3" t="s">
        <v>37</v>
      </c>
      <c r="F3" t="s">
        <v>38</v>
      </c>
      <c r="G3">
        <v>3</v>
      </c>
      <c r="H3" t="s">
        <v>39</v>
      </c>
      <c r="I3">
        <v>1</v>
      </c>
      <c r="J3">
        <v>0</v>
      </c>
      <c r="K3" s="1">
        <v>2282324</v>
      </c>
      <c r="L3" s="1">
        <v>2282324</v>
      </c>
      <c r="M3" s="1">
        <v>2282324</v>
      </c>
      <c r="N3" s="1">
        <v>2282324</v>
      </c>
      <c r="O3" s="1">
        <v>2282324</v>
      </c>
      <c r="P3" s="1" t="s">
        <v>40</v>
      </c>
      <c r="Q3" s="1" t="s">
        <v>40</v>
      </c>
      <c r="R3" s="1">
        <v>2282324</v>
      </c>
    </row>
    <row r="4" spans="1:18" x14ac:dyDescent="0.3">
      <c r="A4" t="s">
        <v>22</v>
      </c>
      <c r="B4" t="s">
        <v>23</v>
      </c>
      <c r="E4" t="s">
        <v>41</v>
      </c>
      <c r="F4" t="s">
        <v>42</v>
      </c>
      <c r="G4">
        <v>2</v>
      </c>
      <c r="H4" t="s">
        <v>43</v>
      </c>
      <c r="I4">
        <v>1</v>
      </c>
      <c r="J4">
        <v>0</v>
      </c>
      <c r="K4" s="1">
        <v>5010090</v>
      </c>
      <c r="L4" s="1">
        <v>5010090</v>
      </c>
      <c r="M4" s="1">
        <v>5010090</v>
      </c>
      <c r="N4" s="1">
        <v>5010090</v>
      </c>
      <c r="O4" s="1">
        <v>5010090</v>
      </c>
      <c r="P4" s="1" t="s">
        <v>40</v>
      </c>
      <c r="Q4" s="1" t="s">
        <v>40</v>
      </c>
      <c r="R4" s="1">
        <v>5010090</v>
      </c>
    </row>
    <row r="5" spans="1:18" x14ac:dyDescent="0.3">
      <c r="A5" t="s">
        <v>22</v>
      </c>
      <c r="B5" t="s">
        <v>23</v>
      </c>
      <c r="E5" t="s">
        <v>41</v>
      </c>
      <c r="F5" t="s">
        <v>42</v>
      </c>
      <c r="G5">
        <v>3</v>
      </c>
      <c r="H5" t="s">
        <v>43</v>
      </c>
      <c r="I5">
        <v>1</v>
      </c>
      <c r="J5">
        <v>0</v>
      </c>
      <c r="K5" s="1">
        <v>5630613</v>
      </c>
      <c r="L5" s="1">
        <v>5630613</v>
      </c>
      <c r="M5" s="1">
        <v>5630613</v>
      </c>
      <c r="N5" s="1">
        <v>5630613</v>
      </c>
      <c r="O5" s="1">
        <v>5630613</v>
      </c>
      <c r="P5" s="1" t="s">
        <v>40</v>
      </c>
      <c r="Q5" s="1" t="s">
        <v>40</v>
      </c>
      <c r="R5" s="1">
        <v>5630613</v>
      </c>
    </row>
    <row r="6" spans="1:18" x14ac:dyDescent="0.3">
      <c r="A6" t="s">
        <v>22</v>
      </c>
      <c r="B6" t="s">
        <v>23</v>
      </c>
      <c r="E6" t="s">
        <v>41</v>
      </c>
      <c r="F6" t="s">
        <v>42</v>
      </c>
      <c r="G6">
        <v>7</v>
      </c>
      <c r="H6" t="s">
        <v>43</v>
      </c>
      <c r="I6">
        <v>1</v>
      </c>
      <c r="J6">
        <v>0</v>
      </c>
      <c r="K6" s="1">
        <v>338107</v>
      </c>
      <c r="L6" s="1">
        <v>338107</v>
      </c>
      <c r="M6" s="1">
        <v>338107</v>
      </c>
      <c r="N6" s="1">
        <v>338107</v>
      </c>
      <c r="O6" s="1">
        <v>338107</v>
      </c>
      <c r="P6" s="1" t="s">
        <v>40</v>
      </c>
      <c r="Q6" s="1" t="s">
        <v>40</v>
      </c>
      <c r="R6" s="1">
        <v>338107</v>
      </c>
    </row>
    <row r="7" spans="1:18" x14ac:dyDescent="0.3">
      <c r="A7" t="s">
        <v>24</v>
      </c>
      <c r="B7" t="s">
        <v>25</v>
      </c>
      <c r="E7" t="s">
        <v>37</v>
      </c>
      <c r="F7" t="s">
        <v>38</v>
      </c>
      <c r="G7">
        <v>1</v>
      </c>
      <c r="H7" t="s">
        <v>39</v>
      </c>
      <c r="I7">
        <v>1</v>
      </c>
      <c r="J7">
        <v>0</v>
      </c>
      <c r="K7" s="1">
        <v>128452676</v>
      </c>
      <c r="L7" s="1">
        <v>128452676</v>
      </c>
      <c r="M7" s="1">
        <v>128452676</v>
      </c>
      <c r="N7" s="1">
        <v>128452676</v>
      </c>
      <c r="O7" s="1">
        <v>150000000</v>
      </c>
      <c r="P7" s="1" t="s">
        <v>40</v>
      </c>
      <c r="Q7" s="1" t="s">
        <v>40</v>
      </c>
      <c r="R7" s="1">
        <v>150000000</v>
      </c>
    </row>
    <row r="8" spans="1:18" x14ac:dyDescent="0.3">
      <c r="A8" t="s">
        <v>24</v>
      </c>
      <c r="B8" t="s">
        <v>25</v>
      </c>
      <c r="E8" t="s">
        <v>41</v>
      </c>
      <c r="F8" t="s">
        <v>42</v>
      </c>
      <c r="G8">
        <v>5</v>
      </c>
      <c r="H8" t="s">
        <v>43</v>
      </c>
      <c r="I8">
        <v>1</v>
      </c>
      <c r="J8">
        <v>0</v>
      </c>
      <c r="K8" s="1">
        <v>1757000</v>
      </c>
      <c r="L8" s="1">
        <v>1757000</v>
      </c>
      <c r="M8" s="1">
        <v>1757000</v>
      </c>
      <c r="N8" s="1">
        <v>1757000</v>
      </c>
      <c r="O8" s="1">
        <v>1757000</v>
      </c>
      <c r="P8" s="1" t="s">
        <v>40</v>
      </c>
      <c r="Q8" s="1" t="s">
        <v>40</v>
      </c>
      <c r="R8" s="1">
        <v>1757000</v>
      </c>
    </row>
    <row r="9" spans="1:18" x14ac:dyDescent="0.3">
      <c r="A9" t="s">
        <v>24</v>
      </c>
      <c r="B9" t="s">
        <v>25</v>
      </c>
      <c r="E9" t="s">
        <v>41</v>
      </c>
      <c r="F9" t="s">
        <v>42</v>
      </c>
      <c r="G9">
        <v>6</v>
      </c>
      <c r="H9" t="s">
        <v>43</v>
      </c>
      <c r="I9">
        <v>1</v>
      </c>
      <c r="J9">
        <v>0</v>
      </c>
      <c r="K9" s="1">
        <v>348000</v>
      </c>
      <c r="L9" s="1">
        <v>348000</v>
      </c>
      <c r="M9" s="1">
        <v>348000</v>
      </c>
      <c r="N9" s="1">
        <v>348000</v>
      </c>
      <c r="O9" s="1">
        <v>348000</v>
      </c>
      <c r="P9" s="1" t="s">
        <v>40</v>
      </c>
      <c r="Q9" s="1" t="s">
        <v>40</v>
      </c>
      <c r="R9" s="1">
        <v>348000</v>
      </c>
    </row>
    <row r="10" spans="1:18" x14ac:dyDescent="0.3">
      <c r="A10" t="s">
        <v>24</v>
      </c>
      <c r="B10" t="s">
        <v>25</v>
      </c>
      <c r="E10" t="s">
        <v>44</v>
      </c>
      <c r="F10" t="s">
        <v>45</v>
      </c>
      <c r="G10">
        <v>1</v>
      </c>
      <c r="H10" t="s">
        <v>43</v>
      </c>
      <c r="I10">
        <v>1</v>
      </c>
      <c r="J10">
        <v>0</v>
      </c>
      <c r="K10" s="1">
        <v>13636364</v>
      </c>
      <c r="L10" s="1">
        <v>13636364</v>
      </c>
      <c r="M10" s="1">
        <v>13636364</v>
      </c>
      <c r="N10" s="1">
        <v>13636364</v>
      </c>
      <c r="O10" s="1">
        <v>13636364</v>
      </c>
      <c r="P10" s="1" t="s">
        <v>40</v>
      </c>
      <c r="Q10" s="1" t="s">
        <v>40</v>
      </c>
      <c r="R10" s="1">
        <v>13636364</v>
      </c>
    </row>
    <row r="11" spans="1:18" x14ac:dyDescent="0.3">
      <c r="A11" t="s">
        <v>24</v>
      </c>
      <c r="B11" t="s">
        <v>25</v>
      </c>
      <c r="E11" t="s">
        <v>46</v>
      </c>
      <c r="F11" t="s">
        <v>47</v>
      </c>
      <c r="G11">
        <v>1</v>
      </c>
      <c r="H11" t="s">
        <v>43</v>
      </c>
      <c r="I11">
        <v>1</v>
      </c>
      <c r="J11">
        <v>0</v>
      </c>
      <c r="K11" s="1">
        <v>224140000</v>
      </c>
      <c r="L11" s="1">
        <v>224140000</v>
      </c>
      <c r="M11" s="1">
        <v>224140000</v>
      </c>
      <c r="N11" s="1">
        <v>224140000</v>
      </c>
      <c r="O11" s="1">
        <v>224140000</v>
      </c>
      <c r="P11" s="1" t="s">
        <v>40</v>
      </c>
      <c r="Q11" s="1" t="s">
        <v>40</v>
      </c>
      <c r="R11" s="1">
        <v>224140000</v>
      </c>
    </row>
    <row r="12" spans="1:18" x14ac:dyDescent="0.3">
      <c r="A12" t="s">
        <v>24</v>
      </c>
      <c r="B12" t="s">
        <v>25</v>
      </c>
      <c r="E12" t="s">
        <v>48</v>
      </c>
      <c r="F12" t="s">
        <v>49</v>
      </c>
      <c r="G12">
        <v>1</v>
      </c>
      <c r="H12" t="s">
        <v>43</v>
      </c>
      <c r="I12">
        <v>1</v>
      </c>
      <c r="J12">
        <v>0</v>
      </c>
      <c r="K12" s="1">
        <v>40850800</v>
      </c>
      <c r="L12" s="1">
        <v>40850800</v>
      </c>
      <c r="M12" s="1">
        <v>40850800</v>
      </c>
      <c r="N12" s="1">
        <v>40850800</v>
      </c>
      <c r="O12" s="1">
        <v>40850800</v>
      </c>
      <c r="P12" s="1" t="s">
        <v>40</v>
      </c>
      <c r="Q12" s="1" t="s">
        <v>40</v>
      </c>
      <c r="R12" s="1">
        <v>40850800</v>
      </c>
    </row>
    <row r="13" spans="1:18" x14ac:dyDescent="0.3">
      <c r="A13" t="s">
        <v>29</v>
      </c>
      <c r="B13" t="s">
        <v>30</v>
      </c>
      <c r="E13" t="s">
        <v>50</v>
      </c>
      <c r="F13" t="s">
        <v>51</v>
      </c>
      <c r="G13">
        <v>1</v>
      </c>
      <c r="H13" t="s">
        <v>43</v>
      </c>
      <c r="I13">
        <v>1</v>
      </c>
      <c r="J13">
        <v>0</v>
      </c>
      <c r="K13" s="1">
        <v>99135000</v>
      </c>
      <c r="L13" s="1">
        <v>99135000</v>
      </c>
      <c r="M13" s="1">
        <v>99135000</v>
      </c>
      <c r="N13" s="1">
        <v>99135000</v>
      </c>
      <c r="O13" s="1">
        <v>99135000</v>
      </c>
      <c r="P13" s="1" t="s">
        <v>40</v>
      </c>
      <c r="Q13" s="1" t="s">
        <v>40</v>
      </c>
      <c r="R13" s="1">
        <v>99135000</v>
      </c>
    </row>
    <row r="14" spans="1:18" x14ac:dyDescent="0.3">
      <c r="A14" t="s">
        <v>29</v>
      </c>
      <c r="B14" t="s">
        <v>30</v>
      </c>
      <c r="E14" t="s">
        <v>52</v>
      </c>
      <c r="F14" t="s">
        <v>53</v>
      </c>
      <c r="G14">
        <v>1</v>
      </c>
      <c r="H14" t="s">
        <v>39</v>
      </c>
      <c r="I14">
        <v>1</v>
      </c>
      <c r="J14">
        <v>0</v>
      </c>
      <c r="K14" s="1">
        <v>85823400</v>
      </c>
      <c r="L14" s="1">
        <v>85823400</v>
      </c>
      <c r="M14" s="1">
        <v>85823400</v>
      </c>
      <c r="N14" s="1">
        <v>85823400</v>
      </c>
      <c r="O14" s="1">
        <v>118008836</v>
      </c>
      <c r="P14" s="1" t="s">
        <v>40</v>
      </c>
      <c r="Q14" s="1" t="s">
        <v>40</v>
      </c>
      <c r="R14" s="1">
        <v>118008836</v>
      </c>
    </row>
    <row r="15" spans="1:18" x14ac:dyDescent="0.3">
      <c r="A15" t="s">
        <v>29</v>
      </c>
      <c r="B15" t="s">
        <v>30</v>
      </c>
      <c r="E15" t="s">
        <v>41</v>
      </c>
      <c r="F15" t="s">
        <v>42</v>
      </c>
      <c r="G15">
        <v>1</v>
      </c>
      <c r="H15" t="s">
        <v>43</v>
      </c>
      <c r="I15">
        <v>1</v>
      </c>
      <c r="J15">
        <v>0</v>
      </c>
      <c r="K15" s="1">
        <v>241916190</v>
      </c>
      <c r="L15" s="1">
        <v>241916190</v>
      </c>
      <c r="M15" s="1">
        <v>241916190</v>
      </c>
      <c r="N15" s="1">
        <v>241916190</v>
      </c>
      <c r="O15" s="1">
        <v>242886190</v>
      </c>
      <c r="P15" s="1" t="s">
        <v>40</v>
      </c>
      <c r="Q15" s="1" t="s">
        <v>40</v>
      </c>
      <c r="R15" s="1">
        <v>242886190</v>
      </c>
    </row>
    <row r="17" spans="11:18" x14ac:dyDescent="0.3">
      <c r="K17" s="1">
        <f>SUM(K2:K16)</f>
        <v>851885564</v>
      </c>
      <c r="L17" s="1">
        <f t="shared" ref="L17:R17" si="0">SUM(L2:L16)</f>
        <v>851885564</v>
      </c>
      <c r="M17" s="1">
        <f t="shared" si="0"/>
        <v>851885564</v>
      </c>
      <c r="N17" s="2">
        <f t="shared" si="0"/>
        <v>851885564</v>
      </c>
      <c r="O17" s="1">
        <f t="shared" si="0"/>
        <v>906588324</v>
      </c>
      <c r="P17" s="1">
        <f t="shared" si="0"/>
        <v>0</v>
      </c>
      <c r="Q17" s="1">
        <f t="shared" si="0"/>
        <v>0</v>
      </c>
      <c r="R17" s="1">
        <f t="shared" si="0"/>
        <v>906588324</v>
      </c>
    </row>
    <row r="19" spans="11:18" x14ac:dyDescent="0.3">
      <c r="O19" s="8">
        <f>+O17-N17</f>
        <v>54702760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O3" sqref="O3"/>
    </sheetView>
  </sheetViews>
  <sheetFormatPr defaultRowHeight="16.5" x14ac:dyDescent="0.3"/>
  <cols>
    <col min="2" max="2" width="9.875" bestFit="1" customWidth="1"/>
    <col min="4" max="4" width="11" bestFit="1" customWidth="1"/>
    <col min="9" max="10" width="13" style="1" bestFit="1" customWidth="1"/>
    <col min="15" max="15" width="11.25" bestFit="1" customWidth="1"/>
  </cols>
  <sheetData>
    <row r="1" spans="1:15" x14ac:dyDescent="0.3">
      <c r="A1" t="s">
        <v>63</v>
      </c>
      <c r="B1" t="s">
        <v>64</v>
      </c>
      <c r="C1" t="s">
        <v>65</v>
      </c>
      <c r="D1" t="s">
        <v>66</v>
      </c>
    </row>
    <row r="2" spans="1:15" x14ac:dyDescent="0.3">
      <c r="A2" t="s">
        <v>54</v>
      </c>
      <c r="B2" t="s">
        <v>50</v>
      </c>
      <c r="C2">
        <v>1</v>
      </c>
      <c r="D2" t="s">
        <v>50</v>
      </c>
      <c r="F2">
        <v>1</v>
      </c>
      <c r="G2">
        <v>0</v>
      </c>
      <c r="H2" t="s">
        <v>40</v>
      </c>
      <c r="I2" s="1">
        <v>99135000</v>
      </c>
      <c r="J2" s="1">
        <v>0</v>
      </c>
      <c r="K2" s="9">
        <v>45842</v>
      </c>
      <c r="L2" t="s">
        <v>40</v>
      </c>
      <c r="M2" t="s">
        <v>40</v>
      </c>
    </row>
    <row r="3" spans="1:15" x14ac:dyDescent="0.3">
      <c r="A3" s="10" t="s">
        <v>54</v>
      </c>
      <c r="B3" s="10" t="s">
        <v>50</v>
      </c>
      <c r="C3" s="10">
        <v>2</v>
      </c>
      <c r="D3" s="10" t="s">
        <v>50</v>
      </c>
      <c r="E3" s="10" t="s">
        <v>55</v>
      </c>
      <c r="F3" s="10" t="s">
        <v>56</v>
      </c>
      <c r="G3" s="10">
        <v>1</v>
      </c>
      <c r="H3" s="10" t="s">
        <v>40</v>
      </c>
      <c r="I3" s="7">
        <v>8765000</v>
      </c>
      <c r="J3" s="2">
        <v>0</v>
      </c>
      <c r="K3" s="11">
        <v>46189</v>
      </c>
      <c r="L3" s="10" t="s">
        <v>40</v>
      </c>
      <c r="M3" s="10" t="s">
        <v>40</v>
      </c>
      <c r="O3" s="12" t="s">
        <v>67</v>
      </c>
    </row>
    <row r="4" spans="1:15" x14ac:dyDescent="0.3">
      <c r="A4" t="s">
        <v>57</v>
      </c>
      <c r="B4" t="s">
        <v>37</v>
      </c>
      <c r="C4">
        <v>1</v>
      </c>
      <c r="D4" t="s">
        <v>37</v>
      </c>
      <c r="F4">
        <v>1</v>
      </c>
      <c r="G4">
        <v>0</v>
      </c>
      <c r="H4" t="s">
        <v>40</v>
      </c>
      <c r="I4" s="1">
        <v>0</v>
      </c>
      <c r="J4" s="1">
        <v>133300000</v>
      </c>
      <c r="K4" s="9">
        <v>45670</v>
      </c>
      <c r="L4" t="s">
        <v>40</v>
      </c>
      <c r="M4" t="s">
        <v>40</v>
      </c>
    </row>
    <row r="5" spans="1:15" x14ac:dyDescent="0.3">
      <c r="A5" t="s">
        <v>58</v>
      </c>
      <c r="B5" t="s">
        <v>44</v>
      </c>
      <c r="C5">
        <v>1</v>
      </c>
      <c r="D5" t="s">
        <v>44</v>
      </c>
      <c r="F5">
        <v>1</v>
      </c>
      <c r="G5">
        <v>0</v>
      </c>
      <c r="H5" t="s">
        <v>40</v>
      </c>
      <c r="I5" s="1">
        <v>0</v>
      </c>
      <c r="J5" s="1">
        <v>13636364</v>
      </c>
      <c r="K5" s="9">
        <v>45749</v>
      </c>
      <c r="L5" t="s">
        <v>40</v>
      </c>
      <c r="M5" t="s">
        <v>40</v>
      </c>
    </row>
    <row r="6" spans="1:15" x14ac:dyDescent="0.3">
      <c r="A6" t="s">
        <v>59</v>
      </c>
      <c r="B6" t="s">
        <v>46</v>
      </c>
      <c r="C6">
        <v>1</v>
      </c>
      <c r="D6" t="s">
        <v>46</v>
      </c>
      <c r="F6">
        <v>1</v>
      </c>
      <c r="G6">
        <v>0</v>
      </c>
      <c r="H6" t="s">
        <v>40</v>
      </c>
      <c r="I6" s="1">
        <v>0</v>
      </c>
      <c r="J6" s="1">
        <v>224140000</v>
      </c>
      <c r="K6" s="9">
        <v>45805</v>
      </c>
      <c r="L6" t="s">
        <v>40</v>
      </c>
      <c r="M6" t="s">
        <v>40</v>
      </c>
    </row>
    <row r="7" spans="1:15" x14ac:dyDescent="0.3">
      <c r="A7" t="s">
        <v>60</v>
      </c>
      <c r="B7" t="s">
        <v>48</v>
      </c>
      <c r="C7">
        <v>1</v>
      </c>
      <c r="D7" t="s">
        <v>48</v>
      </c>
      <c r="F7">
        <v>1</v>
      </c>
      <c r="G7">
        <v>0</v>
      </c>
      <c r="H7" t="s">
        <v>40</v>
      </c>
      <c r="I7" s="1">
        <v>40850800</v>
      </c>
      <c r="J7" s="1">
        <v>0</v>
      </c>
      <c r="K7" s="9">
        <v>45827</v>
      </c>
      <c r="L7" t="s">
        <v>40</v>
      </c>
      <c r="M7" t="s">
        <v>40</v>
      </c>
    </row>
    <row r="8" spans="1:15" x14ac:dyDescent="0.3">
      <c r="A8" t="s">
        <v>61</v>
      </c>
      <c r="B8" t="s">
        <v>52</v>
      </c>
      <c r="C8">
        <v>1</v>
      </c>
      <c r="D8" t="s">
        <v>52</v>
      </c>
      <c r="F8" t="s">
        <v>56</v>
      </c>
      <c r="G8">
        <v>0</v>
      </c>
      <c r="H8" t="s">
        <v>40</v>
      </c>
      <c r="I8" s="1">
        <v>85823400</v>
      </c>
      <c r="J8" s="1">
        <v>0</v>
      </c>
      <c r="K8" s="9">
        <v>46149</v>
      </c>
      <c r="L8" t="s">
        <v>40</v>
      </c>
      <c r="M8" t="s">
        <v>40</v>
      </c>
    </row>
    <row r="9" spans="1:15" x14ac:dyDescent="0.3">
      <c r="A9" t="s">
        <v>62</v>
      </c>
      <c r="B9" t="s">
        <v>41</v>
      </c>
      <c r="C9">
        <v>1</v>
      </c>
      <c r="D9" t="s">
        <v>41</v>
      </c>
      <c r="F9">
        <v>1</v>
      </c>
      <c r="G9">
        <v>1</v>
      </c>
      <c r="H9" t="s">
        <v>40</v>
      </c>
      <c r="I9" s="1">
        <v>0</v>
      </c>
      <c r="J9" s="1">
        <v>255000000</v>
      </c>
      <c r="K9" s="9">
        <v>46062</v>
      </c>
      <c r="L9" t="s">
        <v>40</v>
      </c>
      <c r="M9" t="s">
        <v>40</v>
      </c>
    </row>
    <row r="11" spans="1:15" x14ac:dyDescent="0.3">
      <c r="I11" s="1">
        <f>SUM(I2:I10)</f>
        <v>234574200</v>
      </c>
      <c r="J11" s="1">
        <f>SUM(J2:J10)</f>
        <v>626076364</v>
      </c>
    </row>
    <row r="13" spans="1:15" x14ac:dyDescent="0.3">
      <c r="J13" s="1">
        <f>+I11+J11</f>
        <v>860650564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실행차이</vt:lpstr>
      <vt:lpstr>차이분석</vt:lpstr>
      <vt:lpstr>발주내역</vt:lpstr>
      <vt:lpstr>계약내역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2026-06-25T10:00:34Z</dcterms:modified>
</cp:coreProperties>
</file>